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_Data\2022 Traffic Survey Counts Specification Package\NTA Specifications Pack 2024\Vehicle Occupancy\"/>
    </mc:Choice>
  </mc:AlternateContent>
  <xr:revisionPtr revIDLastSave="0" documentId="13_ncr:1_{9A2E2439-F593-41F8-8EE9-2F0D2D4FBD93}" xr6:coauthVersionLast="47" xr6:coauthVersionMax="47" xr10:uidLastSave="{00000000-0000-0000-0000-000000000000}"/>
  <bookViews>
    <workbookView xWindow="-28920" yWindow="-1275" windowWidth="29040" windowHeight="15840" activeTab="2" xr2:uid="{00000000-000D-0000-FFFF-FFFF00000000}"/>
  </bookViews>
  <sheets>
    <sheet name="Info" sheetId="2" r:id="rId1"/>
    <sheet name="Data" sheetId="1" r:id="rId2"/>
    <sheet name="Map" sheetId="3" r:id="rId3"/>
    <sheet name="Equipmen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" i="1"/>
  <c r="N18" i="1"/>
  <c r="Q18" i="1"/>
  <c r="N3" i="1"/>
  <c r="Q3" i="1"/>
  <c r="N4" i="1"/>
  <c r="N5" i="1"/>
  <c r="Q5" i="1"/>
  <c r="N6" i="1"/>
  <c r="Q6" i="1"/>
  <c r="N7" i="1"/>
  <c r="Q7" i="1"/>
  <c r="N8" i="1"/>
  <c r="N9" i="1"/>
  <c r="Q9" i="1"/>
  <c r="N10" i="1"/>
  <c r="N11" i="1"/>
  <c r="Q11" i="1"/>
  <c r="N12" i="1"/>
  <c r="N13" i="1"/>
  <c r="Q13" i="1"/>
  <c r="N14" i="1"/>
  <c r="Q14" i="1"/>
  <c r="N15" i="1"/>
  <c r="Q15" i="1"/>
  <c r="N16" i="1"/>
  <c r="N17" i="1"/>
  <c r="Q17" i="1"/>
  <c r="N19" i="1"/>
  <c r="Q19" i="1"/>
  <c r="N20" i="1"/>
  <c r="N21" i="1"/>
  <c r="Q21" i="1"/>
  <c r="N22" i="1"/>
  <c r="Q22" i="1"/>
  <c r="N23" i="1"/>
  <c r="Q23" i="1"/>
  <c r="N24" i="1"/>
  <c r="Q24" i="1"/>
  <c r="N25" i="1"/>
  <c r="Q25" i="1"/>
  <c r="N2" i="1"/>
  <c r="Q2" i="1"/>
  <c r="Q4" i="1"/>
  <c r="Q8" i="1"/>
  <c r="Q10" i="1"/>
  <c r="Q12" i="1"/>
  <c r="Q16" i="1"/>
  <c r="Q20" i="1"/>
</calcChain>
</file>

<file path=xl/sharedStrings.xml><?xml version="1.0" encoding="utf-8"?>
<sst xmlns="http://schemas.openxmlformats.org/spreadsheetml/2006/main" count="76" uniqueCount="46">
  <si>
    <t>Site No</t>
  </si>
  <si>
    <t>Index</t>
  </si>
  <si>
    <t>Date</t>
  </si>
  <si>
    <t>Direction</t>
  </si>
  <si>
    <t>Survey Company</t>
  </si>
  <si>
    <t>Client</t>
  </si>
  <si>
    <t>Project Reference</t>
  </si>
  <si>
    <t>Method of Survey</t>
  </si>
  <si>
    <t>Address</t>
  </si>
  <si>
    <t>Latitude</t>
  </si>
  <si>
    <t>Longitude</t>
  </si>
  <si>
    <t>Easting</t>
  </si>
  <si>
    <t>Northing</t>
  </si>
  <si>
    <t>Date From</t>
  </si>
  <si>
    <t>Date To</t>
  </si>
  <si>
    <t>Time From</t>
  </si>
  <si>
    <t xml:space="preserve"> Time To</t>
  </si>
  <si>
    <t>NTA</t>
  </si>
  <si>
    <t>3153-IRE NTA Vehicle Occupancy</t>
  </si>
  <si>
    <t>Manual</t>
  </si>
  <si>
    <t>Clovehill Rd/R833</t>
  </si>
  <si>
    <t>Time</t>
  </si>
  <si>
    <t>% Sample</t>
  </si>
  <si>
    <t>Total Occupancy</t>
  </si>
  <si>
    <t xml:space="preserve">Total Vehicles Counted </t>
  </si>
  <si>
    <t>Vehicle</t>
  </si>
  <si>
    <t>Car</t>
  </si>
  <si>
    <t>Taxi</t>
  </si>
  <si>
    <t>No of Vehicles with 1 Passenger (Incl. Driver)</t>
  </si>
  <si>
    <t>No of Vehicles with 2 Passenger (Incl. Driver)</t>
  </si>
  <si>
    <t>No of Vehicles with 3 Passenger (Incl. Driver)</t>
  </si>
  <si>
    <t>No of Vehicles with 4 Passenger (Incl. Driver)</t>
  </si>
  <si>
    <t>No of Vehicles with 5 Passenger (Incl. Driver)</t>
  </si>
  <si>
    <t>No of Vehicles with 6 Passenger (Incl. Driver)</t>
  </si>
  <si>
    <t>No of Vehicles with 7 Passenger (Incl. Driver)</t>
  </si>
  <si>
    <t>Total Vehicles (Link/JTC)</t>
  </si>
  <si>
    <t>Client:</t>
  </si>
  <si>
    <t>Direction A:</t>
  </si>
  <si>
    <t>Direction B:</t>
  </si>
  <si>
    <t>Project:</t>
  </si>
  <si>
    <t>Lat/ Long:</t>
  </si>
  <si>
    <t>Easting/ Northing:</t>
  </si>
  <si>
    <t>Site:</t>
  </si>
  <si>
    <t>Tracsis</t>
  </si>
  <si>
    <t>Insert a photograph of the equipment while installed on site, in this cell B6</t>
  </si>
  <si>
    <t>Insert labelled map of survey location, in this cell 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</si>
</sst>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Century Gothic"/>
      <family val="2"/>
    </font>
    <font>
      <sz val="10"/>
      <color indexed="9"/>
      <name val="Century Gothic"/>
      <family val="2"/>
    </font>
    <font>
      <sz val="10"/>
      <color indexed="20"/>
      <name val="Century Gothic"/>
      <family val="2"/>
    </font>
    <font>
      <b/>
      <sz val="10"/>
      <color indexed="52"/>
      <name val="Century Gothic"/>
      <family val="2"/>
    </font>
    <font>
      <b/>
      <sz val="10"/>
      <color indexed="9"/>
      <name val="Century Gothic"/>
      <family val="2"/>
    </font>
    <font>
      <i/>
      <sz val="10"/>
      <color indexed="23"/>
      <name val="Century Gothic"/>
      <family val="2"/>
    </font>
    <font>
      <sz val="10"/>
      <color indexed="17"/>
      <name val="Century Gothic"/>
      <family val="2"/>
    </font>
    <font>
      <b/>
      <sz val="15"/>
      <color indexed="56"/>
      <name val="Century Gothic"/>
      <family val="2"/>
    </font>
    <font>
      <b/>
      <sz val="13"/>
      <color indexed="56"/>
      <name val="Century Gothic"/>
      <family val="2"/>
    </font>
    <font>
      <b/>
      <sz val="11"/>
      <color indexed="56"/>
      <name val="Century Gothic"/>
      <family val="2"/>
    </font>
    <font>
      <sz val="10"/>
      <color indexed="62"/>
      <name val="Century Gothic"/>
      <family val="2"/>
    </font>
    <font>
      <sz val="10"/>
      <color indexed="52"/>
      <name val="Century Gothic"/>
      <family val="2"/>
    </font>
    <font>
      <sz val="10"/>
      <color indexed="60"/>
      <name val="Century Gothic"/>
      <family val="2"/>
    </font>
    <font>
      <b/>
      <sz val="10"/>
      <color indexed="63"/>
      <name val="Century Gothic"/>
      <family val="2"/>
    </font>
    <font>
      <b/>
      <sz val="18"/>
      <color indexed="56"/>
      <name val="Cambria"/>
      <family val="2"/>
    </font>
    <font>
      <b/>
      <sz val="10"/>
      <color indexed="8"/>
      <name val="Century Gothic"/>
      <family val="2"/>
    </font>
    <font>
      <sz val="10"/>
      <color indexed="10"/>
      <name val="Century Gothic"/>
      <family val="2"/>
    </font>
    <font>
      <b/>
      <sz val="10"/>
      <color indexed="10"/>
      <name val="Arial"/>
      <family val="2"/>
    </font>
    <font>
      <sz val="18"/>
      <color theme="3"/>
      <name val="Cambria"/>
      <family val="2"/>
      <scheme val="major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9" fillId="33" borderId="0" applyNumberFormat="0" applyBorder="0" applyAlignment="0" applyProtection="0"/>
    <xf numFmtId="0" fontId="1" fillId="10" borderId="0" applyNumberFormat="0" applyBorder="0" applyAlignment="0" applyProtection="0"/>
    <xf numFmtId="0" fontId="19" fillId="34" borderId="0" applyNumberFormat="0" applyBorder="0" applyAlignment="0" applyProtection="0"/>
    <xf numFmtId="0" fontId="1" fillId="14" borderId="0" applyNumberFormat="0" applyBorder="0" applyAlignment="0" applyProtection="0"/>
    <xf numFmtId="0" fontId="19" fillId="35" borderId="0" applyNumberFormat="0" applyBorder="0" applyAlignment="0" applyProtection="0"/>
    <xf numFmtId="0" fontId="1" fillId="18" borderId="0" applyNumberFormat="0" applyBorder="0" applyAlignment="0" applyProtection="0"/>
    <xf numFmtId="0" fontId="19" fillId="36" borderId="0" applyNumberFormat="0" applyBorder="0" applyAlignment="0" applyProtection="0"/>
    <xf numFmtId="0" fontId="1" fillId="22" borderId="0" applyNumberFormat="0" applyBorder="0" applyAlignment="0" applyProtection="0"/>
    <xf numFmtId="0" fontId="19" fillId="37" borderId="0" applyNumberFormat="0" applyBorder="0" applyAlignment="0" applyProtection="0"/>
    <xf numFmtId="0" fontId="1" fillId="26" borderId="0" applyNumberFormat="0" applyBorder="0" applyAlignment="0" applyProtection="0"/>
    <xf numFmtId="0" fontId="19" fillId="38" borderId="0" applyNumberFormat="0" applyBorder="0" applyAlignment="0" applyProtection="0"/>
    <xf numFmtId="0" fontId="1" fillId="30" borderId="0" applyNumberFormat="0" applyBorder="0" applyAlignment="0" applyProtection="0"/>
    <xf numFmtId="0" fontId="19" fillId="39" borderId="0" applyNumberFormat="0" applyBorder="0" applyAlignment="0" applyProtection="0"/>
    <xf numFmtId="0" fontId="1" fillId="11" borderId="0" applyNumberFormat="0" applyBorder="0" applyAlignment="0" applyProtection="0"/>
    <xf numFmtId="0" fontId="19" fillId="40" borderId="0" applyNumberFormat="0" applyBorder="0" applyAlignment="0" applyProtection="0"/>
    <xf numFmtId="0" fontId="1" fillId="15" borderId="0" applyNumberFormat="0" applyBorder="0" applyAlignment="0" applyProtection="0"/>
    <xf numFmtId="0" fontId="19" fillId="41" borderId="0" applyNumberFormat="0" applyBorder="0" applyAlignment="0" applyProtection="0"/>
    <xf numFmtId="0" fontId="1" fillId="19" borderId="0" applyNumberFormat="0" applyBorder="0" applyAlignment="0" applyProtection="0"/>
    <xf numFmtId="0" fontId="19" fillId="36" borderId="0" applyNumberFormat="0" applyBorder="0" applyAlignment="0" applyProtection="0"/>
    <xf numFmtId="0" fontId="1" fillId="23" borderId="0" applyNumberFormat="0" applyBorder="0" applyAlignment="0" applyProtection="0"/>
    <xf numFmtId="0" fontId="19" fillId="39" borderId="0" applyNumberFormat="0" applyBorder="0" applyAlignment="0" applyProtection="0"/>
    <xf numFmtId="0" fontId="1" fillId="27" borderId="0" applyNumberFormat="0" applyBorder="0" applyAlignment="0" applyProtection="0"/>
    <xf numFmtId="0" fontId="19" fillId="42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0" fontId="17" fillId="12" borderId="0" applyNumberFormat="0" applyBorder="0" applyAlignment="0" applyProtection="0"/>
    <xf numFmtId="0" fontId="20" fillId="40" borderId="0" applyNumberFormat="0" applyBorder="0" applyAlignment="0" applyProtection="0"/>
    <xf numFmtId="0" fontId="17" fillId="16" borderId="0" applyNumberFormat="0" applyBorder="0" applyAlignment="0" applyProtection="0"/>
    <xf numFmtId="0" fontId="20" fillId="41" borderId="0" applyNumberFormat="0" applyBorder="0" applyAlignment="0" applyProtection="0"/>
    <xf numFmtId="0" fontId="17" fillId="20" borderId="0" applyNumberFormat="0" applyBorder="0" applyAlignment="0" applyProtection="0"/>
    <xf numFmtId="0" fontId="20" fillId="44" borderId="0" applyNumberFormat="0" applyBorder="0" applyAlignment="0" applyProtection="0"/>
    <xf numFmtId="0" fontId="17" fillId="24" borderId="0" applyNumberFormat="0" applyBorder="0" applyAlignment="0" applyProtection="0"/>
    <xf numFmtId="0" fontId="20" fillId="45" borderId="0" applyNumberFormat="0" applyBorder="0" applyAlignment="0" applyProtection="0"/>
    <xf numFmtId="0" fontId="17" fillId="28" borderId="0" applyNumberFormat="0" applyBorder="0" applyAlignment="0" applyProtection="0"/>
    <xf numFmtId="0" fontId="20" fillId="46" borderId="0" applyNumberFormat="0" applyBorder="0" applyAlignment="0" applyProtection="0"/>
    <xf numFmtId="0" fontId="17" fillId="32" borderId="0" applyNumberFormat="0" applyBorder="0" applyAlignment="0" applyProtection="0"/>
    <xf numFmtId="0" fontId="20" fillId="47" borderId="0" applyNumberFormat="0" applyBorder="0" applyAlignment="0" applyProtection="0"/>
    <xf numFmtId="0" fontId="17" fillId="9" borderId="0" applyNumberFormat="0" applyBorder="0" applyAlignment="0" applyProtection="0"/>
    <xf numFmtId="0" fontId="20" fillId="48" borderId="0" applyNumberFormat="0" applyBorder="0" applyAlignment="0" applyProtection="0"/>
    <xf numFmtId="0" fontId="17" fillId="13" borderId="0" applyNumberFormat="0" applyBorder="0" applyAlignment="0" applyProtection="0"/>
    <xf numFmtId="0" fontId="20" fillId="49" borderId="0" applyNumberFormat="0" applyBorder="0" applyAlignment="0" applyProtection="0"/>
    <xf numFmtId="0" fontId="17" fillId="17" borderId="0" applyNumberFormat="0" applyBorder="0" applyAlignment="0" applyProtection="0"/>
    <xf numFmtId="0" fontId="20" fillId="44" borderId="0" applyNumberFormat="0" applyBorder="0" applyAlignment="0" applyProtection="0"/>
    <xf numFmtId="0" fontId="17" fillId="21" borderId="0" applyNumberFormat="0" applyBorder="0" applyAlignment="0" applyProtection="0"/>
    <xf numFmtId="0" fontId="20" fillId="45" borderId="0" applyNumberFormat="0" applyBorder="0" applyAlignment="0" applyProtection="0"/>
    <xf numFmtId="0" fontId="17" fillId="25" borderId="0" applyNumberFormat="0" applyBorder="0" applyAlignment="0" applyProtection="0"/>
    <xf numFmtId="0" fontId="20" fillId="50" borderId="0" applyNumberFormat="0" applyBorder="0" applyAlignment="0" applyProtection="0"/>
    <xf numFmtId="0" fontId="17" fillId="29" borderId="0" applyNumberFormat="0" applyBorder="0" applyAlignment="0" applyProtection="0"/>
    <xf numFmtId="0" fontId="21" fillId="34" borderId="0" applyNumberFormat="0" applyBorder="0" applyAlignment="0" applyProtection="0"/>
    <xf numFmtId="0" fontId="7" fillId="3" borderId="0" applyNumberFormat="0" applyBorder="0" applyAlignment="0" applyProtection="0"/>
    <xf numFmtId="0" fontId="22" fillId="51" borderId="10" applyNumberFormat="0" applyAlignment="0" applyProtection="0"/>
    <xf numFmtId="0" fontId="11" fillId="6" borderId="4" applyNumberFormat="0" applyAlignment="0" applyProtection="0"/>
    <xf numFmtId="0" fontId="23" fillId="52" borderId="11" applyNumberFormat="0" applyAlignment="0" applyProtection="0"/>
    <xf numFmtId="0" fontId="13" fillId="7" borderId="7" applyNumberFormat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6" fillId="0" borderId="12" applyNumberFormat="0" applyFill="0" applyAlignment="0" applyProtection="0"/>
    <xf numFmtId="0" fontId="3" fillId="0" borderId="1" applyNumberFormat="0" applyFill="0" applyAlignment="0" applyProtection="0"/>
    <xf numFmtId="0" fontId="27" fillId="0" borderId="13" applyNumberFormat="0" applyFill="0" applyAlignment="0" applyProtection="0"/>
    <xf numFmtId="0" fontId="4" fillId="0" borderId="2" applyNumberFormat="0" applyFill="0" applyAlignment="0" applyProtection="0"/>
    <xf numFmtId="0" fontId="28" fillId="0" borderId="14" applyNumberFormat="0" applyFill="0" applyAlignment="0" applyProtection="0"/>
    <xf numFmtId="0" fontId="5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38" borderId="10" applyNumberFormat="0" applyAlignment="0" applyProtection="0"/>
    <xf numFmtId="0" fontId="9" fillId="5" borderId="4" applyNumberFormat="0" applyAlignment="0" applyProtection="0"/>
    <xf numFmtId="0" fontId="30" fillId="0" borderId="15" applyNumberFormat="0" applyFill="0" applyAlignment="0" applyProtection="0"/>
    <xf numFmtId="0" fontId="12" fillId="0" borderId="6" applyNumberFormat="0" applyFill="0" applyAlignment="0" applyProtection="0"/>
    <xf numFmtId="0" fontId="31" fillId="53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8" fillId="54" borderId="16" applyNumberFormat="0" applyFont="0" applyAlignment="0" applyProtection="0"/>
    <xf numFmtId="0" fontId="1" fillId="8" borderId="8" applyNumberFormat="0" applyFont="0" applyAlignment="0" applyProtection="0"/>
    <xf numFmtId="0" fontId="32" fillId="51" borderId="17" applyNumberFormat="0" applyAlignment="0" applyProtection="0"/>
    <xf numFmtId="0" fontId="10" fillId="6" borderId="5" applyNumberFormat="0" applyAlignment="0" applyProtection="0"/>
    <xf numFmtId="0" fontId="3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16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8" fillId="0" borderId="0"/>
    <xf numFmtId="0" fontId="18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0" fontId="18" fillId="54" borderId="16" applyNumberFormat="0" applyFont="0" applyAlignment="0" applyProtection="0"/>
  </cellStyleXfs>
  <cellXfs count="59">
    <xf numFmtId="0" fontId="0" fillId="0" borderId="0" xfId="0"/>
    <xf numFmtId="0" fontId="0" fillId="55" borderId="0" xfId="0" applyFill="1"/>
    <xf numFmtId="0" fontId="0" fillId="0" borderId="0" xfId="0" applyAlignment="1">
      <alignment horizontal="center"/>
    </xf>
    <xf numFmtId="0" fontId="0" fillId="0" borderId="19" xfId="0" applyBorder="1" applyAlignment="1" applyProtection="1">
      <alignment horizontal="center" wrapText="1"/>
      <protection locked="0"/>
    </xf>
    <xf numFmtId="0" fontId="0" fillId="55" borderId="19" xfId="0" applyFill="1" applyBorder="1"/>
    <xf numFmtId="0" fontId="0" fillId="0" borderId="19" xfId="0" applyBorder="1" applyAlignment="1">
      <alignment horizontal="center" wrapText="1"/>
    </xf>
    <xf numFmtId="14" fontId="0" fillId="55" borderId="19" xfId="0" applyNumberFormat="1" applyFill="1" applyBorder="1"/>
    <xf numFmtId="21" fontId="0" fillId="0" borderId="19" xfId="0" applyNumberFormat="1" applyBorder="1" applyAlignment="1" applyProtection="1">
      <alignment horizontal="center" wrapText="1"/>
      <protection locked="0"/>
    </xf>
    <xf numFmtId="0" fontId="0" fillId="0" borderId="19" xfId="0" applyBorder="1" applyAlignment="1">
      <alignment wrapText="1"/>
    </xf>
    <xf numFmtId="0" fontId="36" fillId="0" borderId="19" xfId="75" applyFont="1" applyBorder="1" applyAlignment="1">
      <alignment horizontal="center" vertical="center" wrapText="1"/>
    </xf>
    <xf numFmtId="164" fontId="36" fillId="0" borderId="19" xfId="75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14" fontId="0" fillId="0" borderId="19" xfId="0" applyNumberFormat="1" applyBorder="1" applyAlignment="1">
      <alignment horizontal="center"/>
    </xf>
    <xf numFmtId="20" fontId="0" fillId="0" borderId="19" xfId="0" applyNumberFormat="1" applyBorder="1" applyAlignment="1">
      <alignment horizontal="center"/>
    </xf>
    <xf numFmtId="0" fontId="36" fillId="0" borderId="21" xfId="2" applyFont="1" applyBorder="1" applyAlignment="1">
      <alignment horizontal="center" vertical="center"/>
    </xf>
    <xf numFmtId="0" fontId="36" fillId="0" borderId="22" xfId="2" applyFont="1" applyBorder="1" applyAlignment="1">
      <alignment horizontal="center" vertical="center"/>
    </xf>
    <xf numFmtId="164" fontId="36" fillId="0" borderId="22" xfId="2" applyNumberFormat="1" applyFont="1" applyBorder="1" applyAlignment="1">
      <alignment horizontal="center" vertical="center"/>
    </xf>
    <xf numFmtId="0" fontId="36" fillId="0" borderId="22" xfId="2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4" fontId="0" fillId="0" borderId="27" xfId="0" applyNumberFormat="1" applyBorder="1" applyAlignment="1">
      <alignment horizontal="center"/>
    </xf>
    <xf numFmtId="20" fontId="0" fillId="0" borderId="27" xfId="0" applyNumberFormat="1" applyBorder="1" applyAlignment="1">
      <alignment horizontal="center"/>
    </xf>
    <xf numFmtId="0" fontId="0" fillId="0" borderId="20" xfId="0" applyBorder="1"/>
    <xf numFmtId="9" fontId="0" fillId="0" borderId="25" xfId="1" applyFont="1" applyBorder="1" applyAlignment="1">
      <alignment horizontal="center"/>
    </xf>
    <xf numFmtId="9" fontId="36" fillId="0" borderId="23" xfId="1" applyFont="1" applyFill="1" applyBorder="1" applyAlignment="1">
      <alignment horizontal="center" vertical="center"/>
    </xf>
    <xf numFmtId="9" fontId="0" fillId="0" borderId="28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19" xfId="1" applyFont="1" applyBorder="1" applyAlignment="1">
      <alignment horizontal="center"/>
    </xf>
    <xf numFmtId="21" fontId="0" fillId="0" borderId="19" xfId="0" applyNumberFormat="1" applyBorder="1" applyAlignment="1">
      <alignment horizontal="center"/>
    </xf>
    <xf numFmtId="21" fontId="0" fillId="0" borderId="27" xfId="0" applyNumberFormat="1" applyBorder="1" applyAlignment="1">
      <alignment horizontal="center"/>
    </xf>
    <xf numFmtId="0" fontId="0" fillId="55" borderId="19" xfId="0" applyFill="1" applyBorder="1" applyAlignment="1">
      <alignment horizontal="center"/>
    </xf>
    <xf numFmtId="0" fontId="0" fillId="55" borderId="27" xfId="0" applyFill="1" applyBorder="1" applyAlignment="1">
      <alignment horizontal="center"/>
    </xf>
    <xf numFmtId="0" fontId="4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6" fillId="0" borderId="34" xfId="75" applyFont="1" applyBorder="1" applyAlignment="1">
      <alignment horizontal="center" vertical="center" wrapText="1"/>
    </xf>
    <xf numFmtId="0" fontId="43" fillId="56" borderId="32" xfId="90" applyFont="1" applyFill="1" applyBorder="1" applyAlignment="1">
      <alignment vertical="center"/>
    </xf>
    <xf numFmtId="0" fontId="40" fillId="56" borderId="30" xfId="90" applyFont="1" applyFill="1" applyBorder="1" applyAlignment="1">
      <alignment vertical="center"/>
    </xf>
    <xf numFmtId="0" fontId="18" fillId="0" borderId="33" xfId="2" applyBorder="1"/>
    <xf numFmtId="0" fontId="40" fillId="56" borderId="31" xfId="90" applyFont="1" applyFill="1" applyBorder="1" applyAlignment="1">
      <alignment vertical="center"/>
    </xf>
    <xf numFmtId="0" fontId="43" fillId="56" borderId="30" xfId="90" applyFont="1" applyFill="1" applyBorder="1" applyAlignment="1">
      <alignment vertical="center"/>
    </xf>
    <xf numFmtId="0" fontId="43" fillId="56" borderId="29" xfId="90" applyFont="1" applyFill="1" applyBorder="1" applyAlignment="1">
      <alignment vertical="center"/>
    </xf>
    <xf numFmtId="0" fontId="1" fillId="0" borderId="30" xfId="76" applyBorder="1"/>
    <xf numFmtId="0" fontId="18" fillId="0" borderId="31" xfId="2" applyBorder="1"/>
    <xf numFmtId="0" fontId="18" fillId="0" borderId="30" xfId="2" applyBorder="1"/>
    <xf numFmtId="0" fontId="18" fillId="0" borderId="0" xfId="2"/>
    <xf numFmtId="0" fontId="40" fillId="56" borderId="30" xfId="90" applyFont="1" applyFill="1" applyBorder="1" applyAlignment="1" applyProtection="1">
      <alignment vertical="center"/>
      <protection locked="0"/>
    </xf>
    <xf numFmtId="0" fontId="18" fillId="0" borderId="33" xfId="2" applyBorder="1" applyProtection="1">
      <protection locked="0"/>
    </xf>
    <xf numFmtId="0" fontId="40" fillId="56" borderId="29" xfId="90" applyFont="1" applyFill="1" applyBorder="1" applyAlignment="1" applyProtection="1">
      <alignment vertical="center"/>
      <protection locked="0"/>
    </xf>
    <xf numFmtId="165" fontId="42" fillId="55" borderId="30" xfId="76" applyNumberFormat="1" applyFont="1" applyFill="1" applyBorder="1"/>
    <xf numFmtId="0" fontId="18" fillId="55" borderId="33" xfId="2" applyFill="1" applyBorder="1" applyProtection="1">
      <protection locked="0"/>
    </xf>
    <xf numFmtId="165" fontId="41" fillId="55" borderId="30" xfId="76" applyNumberFormat="1" applyFont="1" applyFill="1" applyBorder="1"/>
    <xf numFmtId="21" fontId="0" fillId="0" borderId="34" xfId="0" applyNumberFormat="1" applyBorder="1" applyAlignment="1" applyProtection="1">
      <alignment horizontal="center" wrapText="1"/>
      <protection locked="0"/>
    </xf>
    <xf numFmtId="0" fontId="40" fillId="55" borderId="30" xfId="90" applyFont="1" applyFill="1" applyBorder="1" applyAlignment="1">
      <alignment vertical="center"/>
    </xf>
    <xf numFmtId="0" fontId="18" fillId="55" borderId="33" xfId="2" applyFill="1" applyBorder="1"/>
    <xf numFmtId="0" fontId="40" fillId="55" borderId="30" xfId="90" applyFont="1" applyFill="1" applyBorder="1" applyAlignment="1" applyProtection="1">
      <alignment vertical="center"/>
      <protection locked="0"/>
    </xf>
    <xf numFmtId="165" fontId="42" fillId="55" borderId="30" xfId="76" applyNumberFormat="1" applyFont="1" applyFill="1" applyBorder="1" applyProtection="1">
      <protection locked="0"/>
    </xf>
    <xf numFmtId="0" fontId="45" fillId="0" borderId="0" xfId="0" applyFont="1"/>
  </cellXfs>
  <cellStyles count="103">
    <cellStyle name="20% - Accent1 2" xfId="4" xr:uid="{00000000-0005-0000-0000-000000000000}"/>
    <cellStyle name="20% - Accent1 3" xfId="3" xr:uid="{00000000-0005-0000-0000-000001000000}"/>
    <cellStyle name="20% - Accent2 2" xfId="6" xr:uid="{00000000-0005-0000-0000-000002000000}"/>
    <cellStyle name="20% - Accent2 3" xfId="5" xr:uid="{00000000-0005-0000-0000-000003000000}"/>
    <cellStyle name="20% - Accent3 2" xfId="8" xr:uid="{00000000-0005-0000-0000-000004000000}"/>
    <cellStyle name="20% - Accent3 3" xfId="7" xr:uid="{00000000-0005-0000-0000-000005000000}"/>
    <cellStyle name="20% - Accent4 2" xfId="10" xr:uid="{00000000-0005-0000-0000-000006000000}"/>
    <cellStyle name="20% - Accent4 3" xfId="9" xr:uid="{00000000-0005-0000-0000-000007000000}"/>
    <cellStyle name="20% - Accent5 2" xfId="12" xr:uid="{00000000-0005-0000-0000-000008000000}"/>
    <cellStyle name="20% - Accent5 3" xfId="11" xr:uid="{00000000-0005-0000-0000-000009000000}"/>
    <cellStyle name="20% - Accent6 2" xfId="14" xr:uid="{00000000-0005-0000-0000-00000A000000}"/>
    <cellStyle name="20% - Accent6 3" xfId="13" xr:uid="{00000000-0005-0000-0000-00000B000000}"/>
    <cellStyle name="40% - Accent1 2" xfId="16" xr:uid="{00000000-0005-0000-0000-00000C000000}"/>
    <cellStyle name="40% - Accent1 3" xfId="15" xr:uid="{00000000-0005-0000-0000-00000D000000}"/>
    <cellStyle name="40% - Accent2 2" xfId="18" xr:uid="{00000000-0005-0000-0000-00000E000000}"/>
    <cellStyle name="40% - Accent2 3" xfId="17" xr:uid="{00000000-0005-0000-0000-00000F000000}"/>
    <cellStyle name="40% - Accent3 2" xfId="20" xr:uid="{00000000-0005-0000-0000-000010000000}"/>
    <cellStyle name="40% - Accent3 3" xfId="19" xr:uid="{00000000-0005-0000-0000-000011000000}"/>
    <cellStyle name="40% - Accent4 2" xfId="22" xr:uid="{00000000-0005-0000-0000-000012000000}"/>
    <cellStyle name="40% - Accent4 3" xfId="21" xr:uid="{00000000-0005-0000-0000-000013000000}"/>
    <cellStyle name="40% - Accent5 2" xfId="24" xr:uid="{00000000-0005-0000-0000-000014000000}"/>
    <cellStyle name="40% - Accent5 3" xfId="23" xr:uid="{00000000-0005-0000-0000-000015000000}"/>
    <cellStyle name="40% - Accent6 2" xfId="26" xr:uid="{00000000-0005-0000-0000-000016000000}"/>
    <cellStyle name="40% - Accent6 3" xfId="25" xr:uid="{00000000-0005-0000-0000-000017000000}"/>
    <cellStyle name="60% - Accent1 2" xfId="28" xr:uid="{00000000-0005-0000-0000-000018000000}"/>
    <cellStyle name="60% - Accent1 3" xfId="27" xr:uid="{00000000-0005-0000-0000-000019000000}"/>
    <cellStyle name="60% - Accent2 2" xfId="30" xr:uid="{00000000-0005-0000-0000-00001A000000}"/>
    <cellStyle name="60% - Accent2 3" xfId="29" xr:uid="{00000000-0005-0000-0000-00001B000000}"/>
    <cellStyle name="60% - Accent3 2" xfId="32" xr:uid="{00000000-0005-0000-0000-00001C000000}"/>
    <cellStyle name="60% - Accent3 3" xfId="31" xr:uid="{00000000-0005-0000-0000-00001D000000}"/>
    <cellStyle name="60% - Accent4 2" xfId="34" xr:uid="{00000000-0005-0000-0000-00001E000000}"/>
    <cellStyle name="60% - Accent4 3" xfId="33" xr:uid="{00000000-0005-0000-0000-00001F000000}"/>
    <cellStyle name="60% - Accent5 2" xfId="36" xr:uid="{00000000-0005-0000-0000-000020000000}"/>
    <cellStyle name="60% - Accent5 3" xfId="35" xr:uid="{00000000-0005-0000-0000-000021000000}"/>
    <cellStyle name="60% - Accent6 2" xfId="38" xr:uid="{00000000-0005-0000-0000-000022000000}"/>
    <cellStyle name="60% - Accent6 3" xfId="37" xr:uid="{00000000-0005-0000-0000-000023000000}"/>
    <cellStyle name="Accent1 2" xfId="40" xr:uid="{00000000-0005-0000-0000-000024000000}"/>
    <cellStyle name="Accent1 3" xfId="39" xr:uid="{00000000-0005-0000-0000-000025000000}"/>
    <cellStyle name="Accent2 2" xfId="42" xr:uid="{00000000-0005-0000-0000-000026000000}"/>
    <cellStyle name="Accent2 3" xfId="41" xr:uid="{00000000-0005-0000-0000-000027000000}"/>
    <cellStyle name="Accent3 2" xfId="44" xr:uid="{00000000-0005-0000-0000-000028000000}"/>
    <cellStyle name="Accent3 3" xfId="43" xr:uid="{00000000-0005-0000-0000-000029000000}"/>
    <cellStyle name="Accent4 2" xfId="46" xr:uid="{00000000-0005-0000-0000-00002A000000}"/>
    <cellStyle name="Accent4 3" xfId="45" xr:uid="{00000000-0005-0000-0000-00002B000000}"/>
    <cellStyle name="Accent5 2" xfId="48" xr:uid="{00000000-0005-0000-0000-00002C000000}"/>
    <cellStyle name="Accent5 3" xfId="47" xr:uid="{00000000-0005-0000-0000-00002D000000}"/>
    <cellStyle name="Accent6 2" xfId="50" xr:uid="{00000000-0005-0000-0000-00002E000000}"/>
    <cellStyle name="Accent6 3" xfId="49" xr:uid="{00000000-0005-0000-0000-00002F000000}"/>
    <cellStyle name="Bad 2" xfId="52" xr:uid="{00000000-0005-0000-0000-000030000000}"/>
    <cellStyle name="Bad 3" xfId="51" xr:uid="{00000000-0005-0000-0000-000031000000}"/>
    <cellStyle name="Calculation 2" xfId="54" xr:uid="{00000000-0005-0000-0000-000032000000}"/>
    <cellStyle name="Calculation 3" xfId="53" xr:uid="{00000000-0005-0000-0000-000033000000}"/>
    <cellStyle name="Check Cell 2" xfId="56" xr:uid="{00000000-0005-0000-0000-000034000000}"/>
    <cellStyle name="Check Cell 3" xfId="55" xr:uid="{00000000-0005-0000-0000-000035000000}"/>
    <cellStyle name="Explanatory Text 2" xfId="58" xr:uid="{00000000-0005-0000-0000-000036000000}"/>
    <cellStyle name="Explanatory Text 3" xfId="57" xr:uid="{00000000-0005-0000-0000-000037000000}"/>
    <cellStyle name="Good 2" xfId="60" xr:uid="{00000000-0005-0000-0000-000038000000}"/>
    <cellStyle name="Good 3" xfId="59" xr:uid="{00000000-0005-0000-0000-000039000000}"/>
    <cellStyle name="Heading 1 2" xfId="62" xr:uid="{00000000-0005-0000-0000-00003A000000}"/>
    <cellStyle name="Heading 1 3" xfId="61" xr:uid="{00000000-0005-0000-0000-00003B000000}"/>
    <cellStyle name="Heading 2 2" xfId="64" xr:uid="{00000000-0005-0000-0000-00003C000000}"/>
    <cellStyle name="Heading 2 3" xfId="63" xr:uid="{00000000-0005-0000-0000-00003D000000}"/>
    <cellStyle name="Heading 3 2" xfId="66" xr:uid="{00000000-0005-0000-0000-00003E000000}"/>
    <cellStyle name="Heading 3 3" xfId="65" xr:uid="{00000000-0005-0000-0000-00003F000000}"/>
    <cellStyle name="Heading 4 2" xfId="68" xr:uid="{00000000-0005-0000-0000-000040000000}"/>
    <cellStyle name="Heading 4 3" xfId="67" xr:uid="{00000000-0005-0000-0000-000041000000}"/>
    <cellStyle name="Input 2" xfId="70" xr:uid="{00000000-0005-0000-0000-000042000000}"/>
    <cellStyle name="Input 3" xfId="69" xr:uid="{00000000-0005-0000-0000-000043000000}"/>
    <cellStyle name="Linked Cell 2" xfId="72" xr:uid="{00000000-0005-0000-0000-000044000000}"/>
    <cellStyle name="Linked Cell 3" xfId="71" xr:uid="{00000000-0005-0000-0000-000045000000}"/>
    <cellStyle name="Neutral 2" xfId="74" xr:uid="{00000000-0005-0000-0000-000046000000}"/>
    <cellStyle name="Neutral 3" xfId="73" xr:uid="{00000000-0005-0000-0000-000047000000}"/>
    <cellStyle name="Normal" xfId="0" builtinId="0"/>
    <cellStyle name="Normal 2" xfId="75" xr:uid="{00000000-0005-0000-0000-000049000000}"/>
    <cellStyle name="Normal 2 2" xfId="90" xr:uid="{00000000-0005-0000-0000-00004A000000}"/>
    <cellStyle name="Normal 2 2 2" xfId="97" xr:uid="{00000000-0005-0000-0000-00004B000000}"/>
    <cellStyle name="Normal 2 3" xfId="92" xr:uid="{00000000-0005-0000-0000-00004C000000}"/>
    <cellStyle name="Normal 3" xfId="76" xr:uid="{00000000-0005-0000-0000-00004D000000}"/>
    <cellStyle name="Normal 4" xfId="77" xr:uid="{00000000-0005-0000-0000-00004E000000}"/>
    <cellStyle name="Normal 4 2" xfId="93" xr:uid="{00000000-0005-0000-0000-00004F000000}"/>
    <cellStyle name="Normal 4 2 2" xfId="101" xr:uid="{00000000-0005-0000-0000-000050000000}"/>
    <cellStyle name="Normal 5" xfId="2" xr:uid="{00000000-0005-0000-0000-000051000000}"/>
    <cellStyle name="Normal 5 2" xfId="99" xr:uid="{00000000-0005-0000-0000-000052000000}"/>
    <cellStyle name="Normal 5 3" xfId="94" xr:uid="{00000000-0005-0000-0000-000053000000}"/>
    <cellStyle name="Normal 6" xfId="89" xr:uid="{00000000-0005-0000-0000-000054000000}"/>
    <cellStyle name="Normal 6 2" xfId="98" xr:uid="{00000000-0005-0000-0000-000055000000}"/>
    <cellStyle name="Normal 6 3" xfId="95" xr:uid="{00000000-0005-0000-0000-000056000000}"/>
    <cellStyle name="Normal 7" xfId="96" xr:uid="{00000000-0005-0000-0000-000057000000}"/>
    <cellStyle name="Normal 8" xfId="91" xr:uid="{00000000-0005-0000-0000-000058000000}"/>
    <cellStyle name="Note 2" xfId="79" xr:uid="{00000000-0005-0000-0000-000059000000}"/>
    <cellStyle name="Note 3" xfId="78" xr:uid="{00000000-0005-0000-0000-00005A000000}"/>
    <cellStyle name="Note 4" xfId="102" xr:uid="{00000000-0005-0000-0000-00005B000000}"/>
    <cellStyle name="Output 2" xfId="81" xr:uid="{00000000-0005-0000-0000-00005C000000}"/>
    <cellStyle name="Output 3" xfId="80" xr:uid="{00000000-0005-0000-0000-00005D000000}"/>
    <cellStyle name="Percent" xfId="1" builtinId="5"/>
    <cellStyle name="Percent 2" xfId="100" xr:uid="{00000000-0005-0000-0000-00005F000000}"/>
    <cellStyle name="Title 2" xfId="83" xr:uid="{00000000-0005-0000-0000-000060000000}"/>
    <cellStyle name="Title 3" xfId="84" xr:uid="{00000000-0005-0000-0000-000061000000}"/>
    <cellStyle name="Title 4" xfId="82" xr:uid="{00000000-0005-0000-0000-000062000000}"/>
    <cellStyle name="Total 2" xfId="86" xr:uid="{00000000-0005-0000-0000-000063000000}"/>
    <cellStyle name="Total 3" xfId="85" xr:uid="{00000000-0005-0000-0000-000064000000}"/>
    <cellStyle name="Warning Text 2" xfId="88" xr:uid="{00000000-0005-0000-0000-000065000000}"/>
    <cellStyle name="Warning Text 3" xfId="87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7</xdr:row>
      <xdr:rowOff>0</xdr:rowOff>
    </xdr:from>
    <xdr:to>
      <xdr:col>10</xdr:col>
      <xdr:colOff>602320</xdr:colOff>
      <xdr:row>28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410"/>
        <a:stretch/>
      </xdr:blipFill>
      <xdr:spPr>
        <a:xfrm>
          <a:off x="619125" y="1371600"/>
          <a:ext cx="6079195" cy="417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zoomScale="80" zoomScaleNormal="80" workbookViewId="0">
      <selection activeCell="A3" sqref="A3"/>
    </sheetView>
  </sheetViews>
  <sheetFormatPr defaultRowHeight="14.4"/>
  <cols>
    <col min="1" max="14" width="15" customWidth="1"/>
  </cols>
  <sheetData>
    <row r="1" spans="1:20" s="8" customFormat="1" ht="26.4">
      <c r="A1" s="9" t="s">
        <v>4</v>
      </c>
      <c r="B1" s="9" t="s">
        <v>5</v>
      </c>
      <c r="C1" s="9" t="s">
        <v>6</v>
      </c>
      <c r="D1" s="10" t="s">
        <v>0</v>
      </c>
      <c r="E1" s="10" t="s">
        <v>7</v>
      </c>
      <c r="F1" s="9" t="s">
        <v>8</v>
      </c>
      <c r="G1" s="9" t="s">
        <v>9</v>
      </c>
      <c r="H1" s="9" t="s">
        <v>10</v>
      </c>
      <c r="I1" s="9" t="s">
        <v>11</v>
      </c>
      <c r="J1" s="9" t="s">
        <v>12</v>
      </c>
      <c r="K1" s="9" t="s">
        <v>13</v>
      </c>
      <c r="L1" s="9" t="s">
        <v>14</v>
      </c>
      <c r="M1" s="9" t="s">
        <v>15</v>
      </c>
      <c r="N1" s="36" t="s">
        <v>16</v>
      </c>
      <c r="O1" s="34"/>
      <c r="P1" s="34"/>
      <c r="Q1" s="34"/>
      <c r="R1" s="34"/>
      <c r="S1" s="34"/>
      <c r="T1" s="34"/>
    </row>
    <row r="2" spans="1:20" s="8" customFormat="1" ht="76.5" customHeight="1">
      <c r="A2" s="3" t="s">
        <v>43</v>
      </c>
      <c r="B2" s="3" t="s">
        <v>17</v>
      </c>
      <c r="C2" s="3" t="s">
        <v>18</v>
      </c>
      <c r="D2" s="3">
        <v>96</v>
      </c>
      <c r="E2" s="3" t="s">
        <v>19</v>
      </c>
      <c r="F2" s="3" t="s">
        <v>20</v>
      </c>
      <c r="G2" s="4">
        <v>53.346536999999998</v>
      </c>
      <c r="H2" s="5">
        <v>-6.3833250000000001</v>
      </c>
      <c r="I2" s="3">
        <v>674179.41</v>
      </c>
      <c r="J2" s="3">
        <v>5914012.8700000001</v>
      </c>
      <c r="K2" s="6">
        <v>42803</v>
      </c>
      <c r="L2" s="6">
        <v>42803</v>
      </c>
      <c r="M2" s="7">
        <v>0.29166666666666669</v>
      </c>
      <c r="N2" s="53">
        <v>0.79166666666666663</v>
      </c>
      <c r="O2" s="34"/>
      <c r="P2" s="34"/>
      <c r="Q2" s="34"/>
      <c r="R2" s="34"/>
      <c r="S2" s="34"/>
      <c r="T2" s="34"/>
    </row>
    <row r="11" spans="1:20">
      <c r="C11" s="1"/>
      <c r="D11" s="35"/>
    </row>
  </sheetData>
  <sheetProtection password="DE68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8"/>
  <sheetViews>
    <sheetView zoomScale="80" zoomScaleNormal="80" workbookViewId="0">
      <selection activeCell="I31" sqref="I31"/>
    </sheetView>
  </sheetViews>
  <sheetFormatPr defaultRowHeight="14.4"/>
  <cols>
    <col min="1" max="1" width="7.33203125" style="11" customWidth="1"/>
    <col min="2" max="2" width="8.109375" style="11" customWidth="1"/>
    <col min="3" max="3" width="11.33203125" style="11" customWidth="1"/>
    <col min="4" max="4" width="7.109375" style="11" customWidth="1"/>
    <col min="5" max="5" width="10.109375" style="11" customWidth="1"/>
    <col min="6" max="6" width="9.109375" style="11"/>
    <col min="7" max="13" width="15.6640625" style="11" customWidth="1"/>
    <col min="14" max="14" width="11.5546875" style="11" customWidth="1"/>
    <col min="15" max="15" width="11.6640625" style="11" customWidth="1"/>
    <col min="16" max="16" width="9.88671875" style="11" customWidth="1"/>
    <col min="17" max="17" width="10.109375" style="28" customWidth="1"/>
  </cols>
  <sheetData>
    <row r="1" spans="1:17" s="2" customFormat="1" ht="52.8">
      <c r="A1" s="14" t="s">
        <v>0</v>
      </c>
      <c r="B1" s="15" t="s">
        <v>1</v>
      </c>
      <c r="C1" s="15" t="s">
        <v>2</v>
      </c>
      <c r="D1" s="16" t="s">
        <v>25</v>
      </c>
      <c r="E1" s="16" t="s">
        <v>21</v>
      </c>
      <c r="F1" s="16" t="s">
        <v>3</v>
      </c>
      <c r="G1" s="17" t="s">
        <v>28</v>
      </c>
      <c r="H1" s="17" t="s">
        <v>29</v>
      </c>
      <c r="I1" s="17" t="s">
        <v>30</v>
      </c>
      <c r="J1" s="17" t="s">
        <v>31</v>
      </c>
      <c r="K1" s="17" t="s">
        <v>32</v>
      </c>
      <c r="L1" s="17" t="s">
        <v>33</v>
      </c>
      <c r="M1" s="17" t="s">
        <v>34</v>
      </c>
      <c r="N1" s="17" t="s">
        <v>24</v>
      </c>
      <c r="O1" s="17" t="s">
        <v>23</v>
      </c>
      <c r="P1" s="17" t="s">
        <v>35</v>
      </c>
      <c r="Q1" s="25" t="s">
        <v>22</v>
      </c>
    </row>
    <row r="2" spans="1:17">
      <c r="A2" s="18">
        <v>96</v>
      </c>
      <c r="B2" s="11">
        <v>1</v>
      </c>
      <c r="C2" s="12">
        <v>42803</v>
      </c>
      <c r="D2" s="13" t="s">
        <v>26</v>
      </c>
      <c r="E2" s="29">
        <v>0.29166666666666669</v>
      </c>
      <c r="G2" s="31">
        <v>487</v>
      </c>
      <c r="H2" s="31">
        <v>76</v>
      </c>
      <c r="I2" s="31">
        <v>9</v>
      </c>
      <c r="J2" s="31">
        <v>0</v>
      </c>
      <c r="K2" s="31">
        <v>0</v>
      </c>
      <c r="L2" s="31">
        <v>0</v>
      </c>
      <c r="M2" s="31">
        <v>0</v>
      </c>
      <c r="N2" s="31">
        <f>SUM(G2:M2)</f>
        <v>572</v>
      </c>
      <c r="O2" s="11">
        <f>SUM(1*G2,2*H2,3*I2,4*J2,5*K2,6*L2,7*M2)</f>
        <v>666</v>
      </c>
      <c r="P2" s="31">
        <v>1498</v>
      </c>
      <c r="Q2" s="24">
        <f t="shared" ref="Q2:Q25" si="0">N2/P2</f>
        <v>0.38184245660881178</v>
      </c>
    </row>
    <row r="3" spans="1:17">
      <c r="A3" s="18">
        <v>96</v>
      </c>
      <c r="B3" s="11">
        <v>2</v>
      </c>
      <c r="C3" s="12">
        <v>42803</v>
      </c>
      <c r="D3" s="13" t="s">
        <v>27</v>
      </c>
      <c r="E3" s="29">
        <v>0.29166666666666669</v>
      </c>
      <c r="G3" s="31">
        <v>24</v>
      </c>
      <c r="H3" s="31">
        <v>9</v>
      </c>
      <c r="I3" s="31">
        <v>0</v>
      </c>
      <c r="J3" s="31">
        <v>1</v>
      </c>
      <c r="K3" s="31">
        <v>0</v>
      </c>
      <c r="L3" s="31">
        <v>0</v>
      </c>
      <c r="M3" s="31">
        <v>0</v>
      </c>
      <c r="N3" s="31">
        <f>SUM(G3:M3)</f>
        <v>34</v>
      </c>
      <c r="O3" s="11">
        <f t="shared" ref="O3:O25" si="1">SUM(1*G3,2*H3,3*I3,4*J3,5*K3,6*L3,7*M3)</f>
        <v>46</v>
      </c>
      <c r="P3" s="31">
        <v>40</v>
      </c>
      <c r="Q3" s="24">
        <f t="shared" si="0"/>
        <v>0.85</v>
      </c>
    </row>
    <row r="4" spans="1:17">
      <c r="A4" s="18">
        <v>96</v>
      </c>
      <c r="B4" s="11">
        <v>3</v>
      </c>
      <c r="C4" s="12">
        <v>42803</v>
      </c>
      <c r="D4" s="13" t="s">
        <v>26</v>
      </c>
      <c r="E4" s="29">
        <v>0.33333333333333298</v>
      </c>
      <c r="G4" s="31">
        <v>444</v>
      </c>
      <c r="H4" s="31">
        <v>83</v>
      </c>
      <c r="I4" s="31">
        <v>32</v>
      </c>
      <c r="J4" s="31">
        <v>11</v>
      </c>
      <c r="K4" s="31">
        <v>1</v>
      </c>
      <c r="L4" s="31">
        <v>0</v>
      </c>
      <c r="M4" s="31">
        <v>0</v>
      </c>
      <c r="N4" s="31">
        <f t="shared" ref="N4:N25" si="2">SUM(G4:M4)</f>
        <v>571</v>
      </c>
      <c r="O4" s="11">
        <f t="shared" si="1"/>
        <v>755</v>
      </c>
      <c r="P4" s="31">
        <v>1888</v>
      </c>
      <c r="Q4" s="24">
        <f t="shared" si="0"/>
        <v>0.3024364406779661</v>
      </c>
    </row>
    <row r="5" spans="1:17">
      <c r="A5" s="18">
        <v>96</v>
      </c>
      <c r="B5" s="11">
        <v>4</v>
      </c>
      <c r="C5" s="12">
        <v>42803</v>
      </c>
      <c r="D5" s="13" t="s">
        <v>27</v>
      </c>
      <c r="E5" s="29">
        <v>0.33333333333333298</v>
      </c>
      <c r="G5" s="31">
        <v>19</v>
      </c>
      <c r="H5" s="31">
        <v>12</v>
      </c>
      <c r="I5" s="31">
        <v>2</v>
      </c>
      <c r="J5" s="31">
        <v>0</v>
      </c>
      <c r="K5" s="31">
        <v>0</v>
      </c>
      <c r="L5" s="31">
        <v>0</v>
      </c>
      <c r="M5" s="31">
        <v>0</v>
      </c>
      <c r="N5" s="31">
        <f t="shared" si="2"/>
        <v>33</v>
      </c>
      <c r="O5" s="11">
        <f t="shared" si="1"/>
        <v>49</v>
      </c>
      <c r="P5" s="31">
        <v>57</v>
      </c>
      <c r="Q5" s="24">
        <f t="shared" si="0"/>
        <v>0.57894736842105265</v>
      </c>
    </row>
    <row r="6" spans="1:17">
      <c r="A6" s="18">
        <v>96</v>
      </c>
      <c r="B6" s="11">
        <v>5</v>
      </c>
      <c r="C6" s="12">
        <v>42803</v>
      </c>
      <c r="D6" s="13" t="s">
        <v>26</v>
      </c>
      <c r="E6" s="29">
        <v>0.375</v>
      </c>
      <c r="G6" s="31">
        <v>438</v>
      </c>
      <c r="H6" s="31">
        <v>93</v>
      </c>
      <c r="I6" s="31">
        <v>33</v>
      </c>
      <c r="J6" s="31">
        <v>6</v>
      </c>
      <c r="K6" s="31">
        <v>1</v>
      </c>
      <c r="L6" s="31">
        <v>0</v>
      </c>
      <c r="M6" s="31">
        <v>0</v>
      </c>
      <c r="N6" s="31">
        <f t="shared" si="2"/>
        <v>571</v>
      </c>
      <c r="O6" s="11">
        <f t="shared" si="1"/>
        <v>752</v>
      </c>
      <c r="P6" s="31">
        <v>1568</v>
      </c>
      <c r="Q6" s="24">
        <f t="shared" si="0"/>
        <v>0.36415816326530615</v>
      </c>
    </row>
    <row r="7" spans="1:17">
      <c r="A7" s="18">
        <v>96</v>
      </c>
      <c r="B7" s="11">
        <v>6</v>
      </c>
      <c r="C7" s="12">
        <v>42803</v>
      </c>
      <c r="D7" s="13" t="s">
        <v>27</v>
      </c>
      <c r="E7" s="29">
        <v>0.375</v>
      </c>
      <c r="G7" s="31">
        <v>13</v>
      </c>
      <c r="H7" s="31">
        <v>8</v>
      </c>
      <c r="I7" s="31">
        <v>4</v>
      </c>
      <c r="J7" s="31">
        <v>1</v>
      </c>
      <c r="K7" s="31">
        <v>0</v>
      </c>
      <c r="L7" s="31">
        <v>0</v>
      </c>
      <c r="M7" s="31">
        <v>0</v>
      </c>
      <c r="N7" s="31">
        <f t="shared" si="2"/>
        <v>26</v>
      </c>
      <c r="O7" s="11">
        <f t="shared" si="1"/>
        <v>45</v>
      </c>
      <c r="P7" s="31">
        <v>77</v>
      </c>
      <c r="Q7" s="24">
        <f t="shared" si="0"/>
        <v>0.33766233766233766</v>
      </c>
    </row>
    <row r="8" spans="1:17">
      <c r="A8" s="18">
        <v>96</v>
      </c>
      <c r="B8" s="11">
        <v>7</v>
      </c>
      <c r="C8" s="12">
        <v>42803</v>
      </c>
      <c r="D8" s="13" t="s">
        <v>26</v>
      </c>
      <c r="E8" s="29">
        <v>0.41666666666666702</v>
      </c>
      <c r="G8" s="31">
        <v>483</v>
      </c>
      <c r="H8" s="31">
        <v>54</v>
      </c>
      <c r="I8" s="31">
        <v>25</v>
      </c>
      <c r="J8" s="31">
        <v>9</v>
      </c>
      <c r="K8" s="31">
        <v>1</v>
      </c>
      <c r="L8" s="31">
        <v>0</v>
      </c>
      <c r="M8" s="31">
        <v>0</v>
      </c>
      <c r="N8" s="31">
        <f t="shared" si="2"/>
        <v>572</v>
      </c>
      <c r="O8" s="11">
        <f t="shared" si="1"/>
        <v>707</v>
      </c>
      <c r="P8" s="31">
        <v>1285</v>
      </c>
      <c r="Q8" s="24">
        <f t="shared" si="0"/>
        <v>0.44513618677042799</v>
      </c>
    </row>
    <row r="9" spans="1:17">
      <c r="A9" s="18">
        <v>96</v>
      </c>
      <c r="B9" s="11">
        <v>8</v>
      </c>
      <c r="C9" s="12">
        <v>42803</v>
      </c>
      <c r="D9" s="13" t="s">
        <v>27</v>
      </c>
      <c r="E9" s="29">
        <v>0.41666666666666702</v>
      </c>
      <c r="G9" s="31">
        <v>19</v>
      </c>
      <c r="H9" s="31">
        <v>9</v>
      </c>
      <c r="I9" s="31">
        <v>4</v>
      </c>
      <c r="J9" s="31">
        <v>1</v>
      </c>
      <c r="K9" s="31">
        <v>0</v>
      </c>
      <c r="L9" s="31">
        <v>0</v>
      </c>
      <c r="M9" s="31">
        <v>0</v>
      </c>
      <c r="N9" s="31">
        <f t="shared" si="2"/>
        <v>33</v>
      </c>
      <c r="O9" s="11">
        <f t="shared" si="1"/>
        <v>53</v>
      </c>
      <c r="P9" s="31">
        <v>72</v>
      </c>
      <c r="Q9" s="24">
        <f t="shared" si="0"/>
        <v>0.45833333333333331</v>
      </c>
    </row>
    <row r="10" spans="1:17">
      <c r="A10" s="18">
        <v>96</v>
      </c>
      <c r="B10" s="11">
        <v>9</v>
      </c>
      <c r="C10" s="12">
        <v>42803</v>
      </c>
      <c r="D10" s="13" t="s">
        <v>26</v>
      </c>
      <c r="E10" s="29">
        <v>0.45833333333333298</v>
      </c>
      <c r="G10" s="31">
        <v>497</v>
      </c>
      <c r="H10" s="31">
        <v>45</v>
      </c>
      <c r="I10" s="31">
        <v>22</v>
      </c>
      <c r="J10" s="31">
        <v>4</v>
      </c>
      <c r="K10" s="31">
        <v>0</v>
      </c>
      <c r="L10" s="31">
        <v>0</v>
      </c>
      <c r="M10" s="31">
        <v>0</v>
      </c>
      <c r="N10" s="31">
        <f t="shared" si="2"/>
        <v>568</v>
      </c>
      <c r="O10" s="11">
        <f t="shared" si="1"/>
        <v>669</v>
      </c>
      <c r="P10" s="31">
        <v>1349</v>
      </c>
      <c r="Q10" s="24">
        <f t="shared" si="0"/>
        <v>0.42105263157894735</v>
      </c>
    </row>
    <row r="11" spans="1:17">
      <c r="A11" s="18">
        <v>96</v>
      </c>
      <c r="B11" s="11">
        <v>10</v>
      </c>
      <c r="C11" s="12">
        <v>42803</v>
      </c>
      <c r="D11" s="13" t="s">
        <v>27</v>
      </c>
      <c r="E11" s="29">
        <v>0.45833333333333298</v>
      </c>
      <c r="G11" s="31">
        <v>17</v>
      </c>
      <c r="H11" s="31">
        <v>10</v>
      </c>
      <c r="I11" s="31">
        <v>3</v>
      </c>
      <c r="J11" s="31">
        <v>0</v>
      </c>
      <c r="K11" s="31">
        <v>0</v>
      </c>
      <c r="L11" s="31">
        <v>0</v>
      </c>
      <c r="M11" s="31">
        <v>0</v>
      </c>
      <c r="N11" s="31">
        <f t="shared" si="2"/>
        <v>30</v>
      </c>
      <c r="O11" s="11">
        <f t="shared" si="1"/>
        <v>46</v>
      </c>
      <c r="P11" s="31">
        <v>60</v>
      </c>
      <c r="Q11" s="24">
        <f t="shared" si="0"/>
        <v>0.5</v>
      </c>
    </row>
    <row r="12" spans="1:17">
      <c r="A12" s="18">
        <v>96</v>
      </c>
      <c r="B12" s="11">
        <v>11</v>
      </c>
      <c r="C12" s="12">
        <v>42803</v>
      </c>
      <c r="D12" s="13" t="s">
        <v>26</v>
      </c>
      <c r="E12" s="29">
        <v>0.5</v>
      </c>
      <c r="G12" s="31">
        <v>481</v>
      </c>
      <c r="H12" s="31">
        <v>72</v>
      </c>
      <c r="I12" s="31">
        <v>14</v>
      </c>
      <c r="J12" s="31">
        <v>5</v>
      </c>
      <c r="K12" s="31">
        <v>0</v>
      </c>
      <c r="L12" s="31">
        <v>0</v>
      </c>
      <c r="M12" s="31">
        <v>0</v>
      </c>
      <c r="N12" s="31">
        <f t="shared" si="2"/>
        <v>572</v>
      </c>
      <c r="O12" s="11">
        <f t="shared" si="1"/>
        <v>687</v>
      </c>
      <c r="P12" s="31">
        <v>1561</v>
      </c>
      <c r="Q12" s="24">
        <f t="shared" si="0"/>
        <v>0.36643177450352338</v>
      </c>
    </row>
    <row r="13" spans="1:17">
      <c r="A13" s="18">
        <v>96</v>
      </c>
      <c r="B13" s="11">
        <v>12</v>
      </c>
      <c r="C13" s="12">
        <v>42803</v>
      </c>
      <c r="D13" s="13" t="s">
        <v>27</v>
      </c>
      <c r="E13" s="29">
        <v>0.5</v>
      </c>
      <c r="G13" s="31">
        <v>11</v>
      </c>
      <c r="H13" s="31">
        <v>11</v>
      </c>
      <c r="I13" s="31">
        <v>3</v>
      </c>
      <c r="J13" s="31">
        <v>0</v>
      </c>
      <c r="K13" s="31">
        <v>0</v>
      </c>
      <c r="L13" s="31">
        <v>0</v>
      </c>
      <c r="M13" s="31">
        <v>0</v>
      </c>
      <c r="N13" s="31">
        <f t="shared" si="2"/>
        <v>25</v>
      </c>
      <c r="O13" s="11">
        <f t="shared" si="1"/>
        <v>42</v>
      </c>
      <c r="P13" s="31">
        <v>62</v>
      </c>
      <c r="Q13" s="24">
        <f t="shared" si="0"/>
        <v>0.40322580645161288</v>
      </c>
    </row>
    <row r="14" spans="1:17">
      <c r="A14" s="18">
        <v>96</v>
      </c>
      <c r="B14" s="11">
        <v>13</v>
      </c>
      <c r="C14" s="12">
        <v>42803</v>
      </c>
      <c r="D14" s="13" t="s">
        <v>26</v>
      </c>
      <c r="E14" s="29">
        <v>0.54166666666666696</v>
      </c>
      <c r="G14" s="31">
        <v>484</v>
      </c>
      <c r="H14" s="31">
        <v>61</v>
      </c>
      <c r="I14" s="31">
        <v>13</v>
      </c>
      <c r="J14" s="31">
        <v>2</v>
      </c>
      <c r="K14" s="31">
        <v>1</v>
      </c>
      <c r="L14" s="31">
        <v>0</v>
      </c>
      <c r="M14" s="31">
        <v>0</v>
      </c>
      <c r="N14" s="31">
        <f t="shared" si="2"/>
        <v>561</v>
      </c>
      <c r="O14" s="11">
        <f t="shared" si="1"/>
        <v>658</v>
      </c>
      <c r="P14" s="31">
        <v>1717</v>
      </c>
      <c r="Q14" s="24">
        <f t="shared" si="0"/>
        <v>0.32673267326732675</v>
      </c>
    </row>
    <row r="15" spans="1:17">
      <c r="A15" s="18">
        <v>96</v>
      </c>
      <c r="B15" s="11">
        <v>14</v>
      </c>
      <c r="C15" s="12">
        <v>42803</v>
      </c>
      <c r="D15" s="13" t="s">
        <v>27</v>
      </c>
      <c r="E15" s="29">
        <v>0.54166666666666696</v>
      </c>
      <c r="G15" s="31">
        <v>18</v>
      </c>
      <c r="H15" s="31">
        <v>9</v>
      </c>
      <c r="I15" s="31">
        <v>2</v>
      </c>
      <c r="J15" s="31">
        <v>1</v>
      </c>
      <c r="K15" s="31">
        <v>0</v>
      </c>
      <c r="L15" s="31">
        <v>0</v>
      </c>
      <c r="M15" s="31">
        <v>0</v>
      </c>
      <c r="N15" s="31">
        <f t="shared" si="2"/>
        <v>30</v>
      </c>
      <c r="O15" s="11">
        <f t="shared" si="1"/>
        <v>46</v>
      </c>
      <c r="P15" s="31">
        <v>74</v>
      </c>
      <c r="Q15" s="24">
        <f t="shared" si="0"/>
        <v>0.40540540540540543</v>
      </c>
    </row>
    <row r="16" spans="1:17">
      <c r="A16" s="18">
        <v>96</v>
      </c>
      <c r="B16" s="11">
        <v>15</v>
      </c>
      <c r="C16" s="12">
        <v>42803</v>
      </c>
      <c r="D16" s="13" t="s">
        <v>26</v>
      </c>
      <c r="E16" s="29">
        <v>0.58333333333333304</v>
      </c>
      <c r="G16" s="31">
        <v>499</v>
      </c>
      <c r="H16" s="31">
        <v>53</v>
      </c>
      <c r="I16" s="31">
        <v>10</v>
      </c>
      <c r="J16" s="31">
        <v>4</v>
      </c>
      <c r="K16" s="31">
        <v>4</v>
      </c>
      <c r="L16" s="31">
        <v>0</v>
      </c>
      <c r="M16" s="31">
        <v>0</v>
      </c>
      <c r="N16" s="31">
        <f t="shared" si="2"/>
        <v>570</v>
      </c>
      <c r="O16" s="11">
        <f t="shared" si="1"/>
        <v>671</v>
      </c>
      <c r="P16" s="31">
        <v>1662</v>
      </c>
      <c r="Q16" s="24">
        <f t="shared" si="0"/>
        <v>0.34296028880866425</v>
      </c>
    </row>
    <row r="17" spans="1:25">
      <c r="A17" s="18">
        <v>96</v>
      </c>
      <c r="B17" s="11">
        <v>16</v>
      </c>
      <c r="C17" s="12">
        <v>42803</v>
      </c>
      <c r="D17" s="13" t="s">
        <v>27</v>
      </c>
      <c r="E17" s="29">
        <v>0.58333333333333304</v>
      </c>
      <c r="G17" s="31">
        <v>7</v>
      </c>
      <c r="H17" s="31">
        <v>10</v>
      </c>
      <c r="I17" s="31">
        <v>5</v>
      </c>
      <c r="J17" s="31">
        <v>1</v>
      </c>
      <c r="K17" s="31">
        <v>0</v>
      </c>
      <c r="L17" s="31">
        <v>0</v>
      </c>
      <c r="M17" s="31">
        <v>0</v>
      </c>
      <c r="N17" s="31">
        <f t="shared" si="2"/>
        <v>23</v>
      </c>
      <c r="O17" s="11">
        <f t="shared" si="1"/>
        <v>46</v>
      </c>
      <c r="P17" s="31">
        <v>105</v>
      </c>
      <c r="Q17" s="24">
        <f t="shared" si="0"/>
        <v>0.21904761904761905</v>
      </c>
    </row>
    <row r="18" spans="1:25">
      <c r="A18" s="18">
        <v>96</v>
      </c>
      <c r="B18" s="11">
        <v>17</v>
      </c>
      <c r="C18" s="12">
        <v>42803</v>
      </c>
      <c r="D18" s="13" t="s">
        <v>26</v>
      </c>
      <c r="E18" s="29">
        <v>0.625</v>
      </c>
      <c r="G18" s="31">
        <v>501</v>
      </c>
      <c r="H18" s="31">
        <v>55</v>
      </c>
      <c r="I18" s="31">
        <v>12</v>
      </c>
      <c r="J18" s="31">
        <v>4</v>
      </c>
      <c r="K18" s="31">
        <v>0</v>
      </c>
      <c r="L18" s="31">
        <v>0</v>
      </c>
      <c r="M18" s="31">
        <v>0</v>
      </c>
      <c r="N18" s="31">
        <f>SUM(G18:M18)</f>
        <v>572</v>
      </c>
      <c r="O18" s="11">
        <f t="shared" si="1"/>
        <v>663</v>
      </c>
      <c r="P18" s="31">
        <v>1592</v>
      </c>
      <c r="Q18" s="24">
        <f t="shared" si="0"/>
        <v>0.3592964824120603</v>
      </c>
    </row>
    <row r="19" spans="1:25">
      <c r="A19" s="18">
        <v>96</v>
      </c>
      <c r="B19" s="11">
        <v>18</v>
      </c>
      <c r="C19" s="12">
        <v>42803</v>
      </c>
      <c r="D19" s="13" t="s">
        <v>27</v>
      </c>
      <c r="E19" s="29">
        <v>0.625</v>
      </c>
      <c r="G19" s="31">
        <v>12</v>
      </c>
      <c r="H19" s="31">
        <v>13</v>
      </c>
      <c r="I19" s="31">
        <v>5</v>
      </c>
      <c r="J19" s="31">
        <v>1</v>
      </c>
      <c r="K19" s="31">
        <v>0</v>
      </c>
      <c r="L19" s="31">
        <v>0</v>
      </c>
      <c r="M19" s="31">
        <v>0</v>
      </c>
      <c r="N19" s="31">
        <f t="shared" si="2"/>
        <v>31</v>
      </c>
      <c r="O19" s="11">
        <f t="shared" si="1"/>
        <v>57</v>
      </c>
      <c r="P19" s="31">
        <v>85</v>
      </c>
      <c r="Q19" s="24">
        <f t="shared" si="0"/>
        <v>0.36470588235294116</v>
      </c>
    </row>
    <row r="20" spans="1:25">
      <c r="A20" s="18">
        <v>96</v>
      </c>
      <c r="B20" s="11">
        <v>19</v>
      </c>
      <c r="C20" s="12">
        <v>42803</v>
      </c>
      <c r="D20" s="13" t="s">
        <v>26</v>
      </c>
      <c r="E20" s="29">
        <v>0.66666666666666696</v>
      </c>
      <c r="G20" s="31">
        <v>491</v>
      </c>
      <c r="H20" s="31">
        <v>59</v>
      </c>
      <c r="I20" s="31">
        <v>7</v>
      </c>
      <c r="J20" s="31">
        <v>1</v>
      </c>
      <c r="K20" s="31">
        <v>0</v>
      </c>
      <c r="L20" s="31">
        <v>0</v>
      </c>
      <c r="M20" s="31">
        <v>0</v>
      </c>
      <c r="N20" s="31">
        <f t="shared" si="2"/>
        <v>558</v>
      </c>
      <c r="O20" s="11">
        <f t="shared" si="1"/>
        <v>634</v>
      </c>
      <c r="P20" s="31">
        <v>1835</v>
      </c>
      <c r="Q20" s="24">
        <f t="shared" si="0"/>
        <v>0.30408719346049046</v>
      </c>
    </row>
    <row r="21" spans="1:25">
      <c r="A21" s="18">
        <v>96</v>
      </c>
      <c r="B21" s="11">
        <v>20</v>
      </c>
      <c r="C21" s="12">
        <v>42803</v>
      </c>
      <c r="D21" s="13" t="s">
        <v>27</v>
      </c>
      <c r="E21" s="29">
        <v>0.66666666666666696</v>
      </c>
      <c r="G21" s="31">
        <v>5</v>
      </c>
      <c r="H21" s="31">
        <v>10</v>
      </c>
      <c r="I21" s="31">
        <v>4</v>
      </c>
      <c r="J21" s="31">
        <v>2</v>
      </c>
      <c r="K21" s="31">
        <v>0</v>
      </c>
      <c r="L21" s="31">
        <v>0</v>
      </c>
      <c r="M21" s="31">
        <v>0</v>
      </c>
      <c r="N21" s="31">
        <f t="shared" si="2"/>
        <v>21</v>
      </c>
      <c r="O21" s="11">
        <f t="shared" si="1"/>
        <v>45</v>
      </c>
      <c r="P21" s="31">
        <v>90</v>
      </c>
      <c r="Q21" s="24">
        <f t="shared" si="0"/>
        <v>0.23333333333333334</v>
      </c>
    </row>
    <row r="22" spans="1:25">
      <c r="A22" s="18">
        <v>96</v>
      </c>
      <c r="B22" s="11">
        <v>21</v>
      </c>
      <c r="C22" s="12">
        <v>42803</v>
      </c>
      <c r="D22" s="13" t="s">
        <v>26</v>
      </c>
      <c r="E22" s="29">
        <v>0.70833333333333304</v>
      </c>
      <c r="G22" s="31">
        <v>491</v>
      </c>
      <c r="H22" s="31">
        <v>59</v>
      </c>
      <c r="I22" s="31">
        <v>7</v>
      </c>
      <c r="J22" s="31">
        <v>1</v>
      </c>
      <c r="K22" s="31">
        <v>0</v>
      </c>
      <c r="L22" s="31">
        <v>0</v>
      </c>
      <c r="M22" s="31">
        <v>0</v>
      </c>
      <c r="N22" s="31">
        <f t="shared" si="2"/>
        <v>558</v>
      </c>
      <c r="O22" s="11">
        <f t="shared" si="1"/>
        <v>634</v>
      </c>
      <c r="P22" s="31">
        <v>1905</v>
      </c>
      <c r="Q22" s="24">
        <f t="shared" si="0"/>
        <v>0.29291338582677168</v>
      </c>
    </row>
    <row r="23" spans="1:25">
      <c r="A23" s="18">
        <v>96</v>
      </c>
      <c r="B23" s="11">
        <v>22</v>
      </c>
      <c r="C23" s="12">
        <v>42803</v>
      </c>
      <c r="D23" s="13" t="s">
        <v>27</v>
      </c>
      <c r="E23" s="29">
        <v>0.70833333333333304</v>
      </c>
      <c r="G23" s="31">
        <v>8</v>
      </c>
      <c r="H23" s="31">
        <v>6</v>
      </c>
      <c r="I23" s="31">
        <v>3</v>
      </c>
      <c r="J23" s="31">
        <v>0</v>
      </c>
      <c r="K23" s="31">
        <v>0</v>
      </c>
      <c r="L23" s="31">
        <v>0</v>
      </c>
      <c r="M23" s="31">
        <v>0</v>
      </c>
      <c r="N23" s="31">
        <f t="shared" si="2"/>
        <v>17</v>
      </c>
      <c r="O23" s="11">
        <f t="shared" si="1"/>
        <v>29</v>
      </c>
      <c r="P23" s="31">
        <v>59</v>
      </c>
      <c r="Q23" s="24">
        <f t="shared" si="0"/>
        <v>0.28813559322033899</v>
      </c>
    </row>
    <row r="24" spans="1:25">
      <c r="A24" s="18">
        <v>96</v>
      </c>
      <c r="B24" s="11">
        <v>23</v>
      </c>
      <c r="C24" s="12">
        <v>42803</v>
      </c>
      <c r="D24" s="13" t="s">
        <v>26</v>
      </c>
      <c r="E24" s="29">
        <v>0.75</v>
      </c>
      <c r="G24" s="31">
        <v>478</v>
      </c>
      <c r="H24" s="31">
        <v>64</v>
      </c>
      <c r="I24" s="31">
        <v>14</v>
      </c>
      <c r="J24" s="31">
        <v>2</v>
      </c>
      <c r="K24" s="31">
        <v>0</v>
      </c>
      <c r="L24" s="31">
        <v>0</v>
      </c>
      <c r="M24" s="31">
        <v>0</v>
      </c>
      <c r="N24" s="31">
        <f t="shared" si="2"/>
        <v>558</v>
      </c>
      <c r="O24" s="11">
        <f t="shared" si="1"/>
        <v>656</v>
      </c>
      <c r="P24" s="31">
        <v>1834</v>
      </c>
      <c r="Q24" s="24">
        <f t="shared" si="0"/>
        <v>0.30425299890948748</v>
      </c>
    </row>
    <row r="25" spans="1:25" s="23" customFormat="1" ht="15" thickBot="1">
      <c r="A25" s="19">
        <v>96</v>
      </c>
      <c r="B25" s="20">
        <v>24</v>
      </c>
      <c r="C25" s="21">
        <v>42803</v>
      </c>
      <c r="D25" s="22" t="s">
        <v>27</v>
      </c>
      <c r="E25" s="30">
        <v>0.75</v>
      </c>
      <c r="F25" s="20"/>
      <c r="G25" s="32">
        <v>9</v>
      </c>
      <c r="H25" s="32">
        <v>3</v>
      </c>
      <c r="I25" s="32">
        <v>1</v>
      </c>
      <c r="J25" s="32">
        <v>0</v>
      </c>
      <c r="K25" s="32">
        <v>0</v>
      </c>
      <c r="L25" s="32">
        <v>0</v>
      </c>
      <c r="M25" s="32">
        <v>0</v>
      </c>
      <c r="N25" s="32">
        <f t="shared" si="2"/>
        <v>13</v>
      </c>
      <c r="O25" s="20">
        <f t="shared" si="1"/>
        <v>18</v>
      </c>
      <c r="P25" s="32">
        <v>64</v>
      </c>
      <c r="Q25" s="26">
        <f t="shared" si="0"/>
        <v>0.203125</v>
      </c>
      <c r="R25"/>
      <c r="S25"/>
      <c r="T25"/>
      <c r="U25"/>
      <c r="V25"/>
      <c r="W25"/>
      <c r="X25"/>
      <c r="Y25"/>
    </row>
    <row r="26" spans="1: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/>
    </row>
    <row r="27" spans="1: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7"/>
    </row>
    <row r="28" spans="1: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7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7"/>
    </row>
    <row r="30" spans="1: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7"/>
    </row>
    <row r="31" spans="1: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7"/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7"/>
    </row>
    <row r="33" spans="1:1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7"/>
    </row>
    <row r="34" spans="1:1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7"/>
    </row>
    <row r="35" spans="1:1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7"/>
    </row>
    <row r="36" spans="1:1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7"/>
    </row>
    <row r="37" spans="1:1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7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7"/>
    </row>
    <row r="39" spans="1:1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7"/>
    </row>
    <row r="40" spans="1:1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7"/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7"/>
    </row>
    <row r="42" spans="1:1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7"/>
    </row>
    <row r="43" spans="1:1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7"/>
    </row>
    <row r="44" spans="1:1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7"/>
    </row>
    <row r="45" spans="1:1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7"/>
    </row>
    <row r="46" spans="1:1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7"/>
    </row>
    <row r="47" spans="1:1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7"/>
    </row>
    <row r="48" spans="1:1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7"/>
    </row>
    <row r="49" spans="1:1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7"/>
    </row>
    <row r="50" spans="1:1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7"/>
    </row>
    <row r="51" spans="1:1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7"/>
    </row>
    <row r="52" spans="1:1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7"/>
    </row>
    <row r="53" spans="1:1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7"/>
    </row>
    <row r="54" spans="1:1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7"/>
    </row>
    <row r="55" spans="1:1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7"/>
    </row>
    <row r="56" spans="1:1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7"/>
    </row>
    <row r="57" spans="1:1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7"/>
    </row>
    <row r="58" spans="1:1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7"/>
    </row>
    <row r="59" spans="1:1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7"/>
    </row>
    <row r="60" spans="1:1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7"/>
    </row>
    <row r="61" spans="1:1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7"/>
    </row>
    <row r="62" spans="1:1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7"/>
    </row>
    <row r="63" spans="1:1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7"/>
    </row>
    <row r="64" spans="1:1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7"/>
    </row>
    <row r="65" spans="1:1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7"/>
    </row>
    <row r="66" spans="1:1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7"/>
    </row>
    <row r="67" spans="1:1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7"/>
    </row>
    <row r="68" spans="1:1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7"/>
    </row>
  </sheetData>
  <sheetProtection password="DE68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6"/>
  <sheetViews>
    <sheetView tabSelected="1" workbookViewId="0">
      <selection activeCell="O20" sqref="O20"/>
    </sheetView>
  </sheetViews>
  <sheetFormatPr defaultRowHeight="14.4"/>
  <sheetData>
    <row r="2" spans="2:14" ht="15.6">
      <c r="B2" s="37" t="s">
        <v>36</v>
      </c>
      <c r="C2" s="47"/>
      <c r="D2" s="39"/>
      <c r="E2" s="38"/>
      <c r="F2" s="40"/>
      <c r="G2" s="41" t="s">
        <v>37</v>
      </c>
      <c r="H2" s="38"/>
      <c r="I2" s="48"/>
      <c r="J2" s="38"/>
      <c r="K2" s="41" t="s">
        <v>38</v>
      </c>
      <c r="L2" s="38"/>
      <c r="M2" s="47"/>
      <c r="N2" s="40"/>
    </row>
    <row r="3" spans="2:14" ht="15.6">
      <c r="B3" s="37" t="s">
        <v>39</v>
      </c>
      <c r="C3" s="47"/>
      <c r="D3" s="39"/>
      <c r="E3" s="38"/>
      <c r="F3" s="40"/>
      <c r="G3" s="42" t="s">
        <v>40</v>
      </c>
      <c r="H3" s="50"/>
      <c r="I3" s="51"/>
      <c r="J3" s="52"/>
      <c r="K3" s="42" t="s">
        <v>41</v>
      </c>
      <c r="L3" s="43"/>
      <c r="M3" s="49"/>
      <c r="N3" s="44"/>
    </row>
    <row r="4" spans="2:14" ht="15.6">
      <c r="B4" s="37" t="s">
        <v>42</v>
      </c>
      <c r="C4" s="47"/>
      <c r="D4" s="45"/>
      <c r="E4" s="38"/>
      <c r="F4" s="40"/>
      <c r="G4" s="46"/>
      <c r="H4" s="46"/>
      <c r="I4" s="39"/>
      <c r="J4" s="46"/>
      <c r="K4" s="46"/>
      <c r="L4" s="46"/>
      <c r="M4" s="46"/>
      <c r="N4" s="46"/>
    </row>
    <row r="6" spans="2:14" ht="18">
      <c r="B6" s="58" t="s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6"/>
  <sheetViews>
    <sheetView workbookViewId="0">
      <selection activeCell="H13" sqref="H13"/>
    </sheetView>
  </sheetViews>
  <sheetFormatPr defaultRowHeight="14.4"/>
  <sheetData>
    <row r="2" spans="2:14" ht="15.6">
      <c r="B2" s="37" t="s">
        <v>36</v>
      </c>
      <c r="C2" s="47"/>
      <c r="D2" s="39"/>
      <c r="E2" s="38"/>
      <c r="F2" s="40"/>
      <c r="G2" s="41" t="s">
        <v>37</v>
      </c>
      <c r="H2" s="56"/>
      <c r="I2" s="55"/>
      <c r="J2" s="54"/>
      <c r="K2" s="41" t="s">
        <v>38</v>
      </c>
      <c r="L2" s="38"/>
      <c r="M2" s="47"/>
      <c r="N2" s="40"/>
    </row>
    <row r="3" spans="2:14" ht="15.6">
      <c r="B3" s="37" t="s">
        <v>39</v>
      </c>
      <c r="C3" s="47"/>
      <c r="D3" s="39"/>
      <c r="E3" s="38"/>
      <c r="F3" s="40"/>
      <c r="G3" s="42" t="s">
        <v>40</v>
      </c>
      <c r="H3" s="57"/>
      <c r="I3" s="55"/>
      <c r="J3" s="52"/>
      <c r="K3" s="42" t="s">
        <v>41</v>
      </c>
      <c r="L3" s="43"/>
      <c r="M3" s="49"/>
      <c r="N3" s="44"/>
    </row>
    <row r="4" spans="2:14" ht="15.6">
      <c r="B4" s="37" t="s">
        <v>42</v>
      </c>
      <c r="C4" s="47"/>
      <c r="D4" s="45"/>
      <c r="E4" s="38"/>
      <c r="F4" s="40"/>
      <c r="G4" s="46"/>
      <c r="H4" s="46"/>
      <c r="I4" s="39"/>
      <c r="J4" s="46"/>
      <c r="K4" s="46"/>
      <c r="L4" s="46"/>
      <c r="M4" s="46"/>
      <c r="N4" s="46"/>
    </row>
    <row r="6" spans="2:14" ht="18">
      <c r="B6" s="3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Data</vt:lpstr>
      <vt:lpstr>Map</vt:lpstr>
      <vt:lpstr>Equipment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McDonagh</dc:creator>
  <cp:lastModifiedBy>Donal Emerson</cp:lastModifiedBy>
  <dcterms:created xsi:type="dcterms:W3CDTF">2017-07-20T11:34:57Z</dcterms:created>
  <dcterms:modified xsi:type="dcterms:W3CDTF">2024-11-13T10:10:01Z</dcterms:modified>
</cp:coreProperties>
</file>